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057509\Desktop\"/>
    </mc:Choice>
  </mc:AlternateContent>
  <bookViews>
    <workbookView xWindow="0" yWindow="0" windowWidth="24210" windowHeight="8145" activeTab="1"/>
  </bookViews>
  <sheets>
    <sheet name="Annual Totals" sheetId="5" r:id="rId1"/>
    <sheet name="Proforma Worksheet" sheetId="1" r:id="rId2"/>
    <sheet name="Revenue by CPT" sheetId="4" r:id="rId3"/>
    <sheet name="Provider Cost" sheetId="3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5" i="1" l="1"/>
  <c r="G58" i="1"/>
  <c r="G56" i="1"/>
  <c r="G54" i="1"/>
  <c r="G52" i="1"/>
  <c r="G50" i="1"/>
  <c r="G49" i="1"/>
  <c r="G48" i="1"/>
  <c r="G47" i="1"/>
  <c r="G45" i="1"/>
  <c r="G44" i="1"/>
  <c r="G43" i="1"/>
  <c r="G31" i="1"/>
  <c r="B21" i="1"/>
  <c r="F58" i="1"/>
  <c r="F56" i="1"/>
  <c r="F54" i="1"/>
  <c r="F52" i="1"/>
  <c r="F50" i="1"/>
  <c r="F49" i="1"/>
  <c r="F48" i="1"/>
  <c r="F47" i="1"/>
  <c r="F45" i="1"/>
  <c r="F44" i="1"/>
  <c r="F43" i="1"/>
  <c r="F38" i="1"/>
  <c r="G38" i="1" s="1"/>
  <c r="F37" i="1"/>
  <c r="G37" i="1" s="1"/>
  <c r="F36" i="1"/>
  <c r="G36" i="1" s="1"/>
  <c r="G35" i="1"/>
  <c r="F33" i="1"/>
  <c r="G33" i="1" s="1"/>
  <c r="F32" i="1"/>
  <c r="G32" i="1" s="1"/>
  <c r="F31" i="1"/>
  <c r="F29" i="1"/>
  <c r="G29" i="1" s="1"/>
  <c r="F28" i="1"/>
  <c r="G28" i="1" s="1"/>
  <c r="F27" i="1"/>
  <c r="G27" i="1" s="1"/>
  <c r="C12" i="1"/>
  <c r="C11" i="1"/>
  <c r="C10" i="1"/>
  <c r="C9" i="1"/>
  <c r="C8" i="1"/>
  <c r="C7" i="1"/>
  <c r="C6" i="1"/>
  <c r="C5" i="1"/>
  <c r="C4" i="1"/>
  <c r="C3" i="1"/>
  <c r="C2" i="1"/>
  <c r="B6" i="5" l="1"/>
  <c r="B5" i="5"/>
  <c r="C13" i="1"/>
  <c r="C14" i="1" s="1"/>
  <c r="B2" i="5" s="1"/>
  <c r="C13" i="3"/>
  <c r="C12" i="3"/>
  <c r="C11" i="3"/>
  <c r="C10" i="3"/>
  <c r="C9" i="3"/>
  <c r="C8" i="3"/>
  <c r="C7" i="3"/>
  <c r="C6" i="3"/>
  <c r="C5" i="3"/>
  <c r="C4" i="3"/>
  <c r="C3" i="3"/>
  <c r="B7" i="5" l="1"/>
</calcChain>
</file>

<file path=xl/sharedStrings.xml><?xml version="1.0" encoding="utf-8"?>
<sst xmlns="http://schemas.openxmlformats.org/spreadsheetml/2006/main" count="114" uniqueCount="71">
  <si>
    <t>New Patient</t>
  </si>
  <si>
    <t xml:space="preserve">Consult </t>
  </si>
  <si>
    <t>Type of CPT</t>
  </si>
  <si>
    <t>Time</t>
  </si>
  <si>
    <t>Established</t>
  </si>
  <si>
    <t>Medicaid</t>
  </si>
  <si>
    <t>Private</t>
  </si>
  <si>
    <t>Provider Type</t>
  </si>
  <si>
    <t>Cost for 1.0 FTE</t>
  </si>
  <si>
    <t>Cost per 0.1 FTE</t>
  </si>
  <si>
    <t>Estimated cost per provider</t>
  </si>
  <si>
    <t>Nurse</t>
  </si>
  <si>
    <t>Medical Assistant</t>
  </si>
  <si>
    <t>LMFT</t>
  </si>
  <si>
    <t>LCSW</t>
  </si>
  <si>
    <t>LAC</t>
  </si>
  <si>
    <t>MD/DO (Family Physician)</t>
  </si>
  <si>
    <t>Addiction MD/DO (non-psych)</t>
  </si>
  <si>
    <t>Addiction MD/DO (psych)</t>
  </si>
  <si>
    <t>MFT Fellow</t>
  </si>
  <si>
    <t>Not covered</t>
  </si>
  <si>
    <t>Counseling</t>
  </si>
  <si>
    <t>IOP</t>
  </si>
  <si>
    <t>Medicare</t>
  </si>
  <si>
    <t>NP/PA</t>
  </si>
  <si>
    <t>Post Masters</t>
  </si>
  <si>
    <t>Group</t>
  </si>
  <si>
    <t>H0015</t>
  </si>
  <si>
    <t>Multifamily</t>
  </si>
  <si>
    <t>Medical</t>
  </si>
  <si>
    <t>Individual Psychotherapy</t>
  </si>
  <si>
    <t>Family Therapy</t>
  </si>
  <si>
    <t>w/o client</t>
  </si>
  <si>
    <t>w/ client</t>
  </si>
  <si>
    <t>Description</t>
  </si>
  <si>
    <t>16-37 min</t>
  </si>
  <si>
    <t>38-52 min</t>
  </si>
  <si>
    <t>53-89 min</t>
  </si>
  <si>
    <t>Interpretation</t>
  </si>
  <si>
    <t>Interactive Complexity</t>
  </si>
  <si>
    <t>Psych Diagnostic Eval</t>
  </si>
  <si>
    <t>CPT codes, Time per code, Reimbursement by Insurance</t>
  </si>
  <si>
    <t>Time in Min</t>
  </si>
  <si>
    <t>FTE 
(1.0 = full time)</t>
  </si>
  <si>
    <t xml:space="preserve">Provider Type Employed
</t>
  </si>
  <si>
    <t xml:space="preserve">Anticipated annual cost
</t>
  </si>
  <si>
    <t>Total Cost</t>
  </si>
  <si>
    <t>CPT</t>
  </si>
  <si>
    <t>Number of visit type expected in a half day</t>
  </si>
  <si>
    <t>Number of half days per week visits will be billed</t>
  </si>
  <si>
    <t>For visit types not completed per half day, Number of visits expected per week</t>
  </si>
  <si>
    <t>Total # visits per week</t>
  </si>
  <si>
    <t>Estimated payer mix</t>
  </si>
  <si>
    <t>Private Insurance</t>
  </si>
  <si>
    <t>%</t>
  </si>
  <si>
    <t>Self Pay</t>
  </si>
  <si>
    <t>Total</t>
  </si>
  <si>
    <t>Revenue per week</t>
  </si>
  <si>
    <t>Self</t>
  </si>
  <si>
    <t>IOP (Note: Medicaid and Medicare may not pay for this service)</t>
  </si>
  <si>
    <t>Medical Reimbursment</t>
  </si>
  <si>
    <t>Behavioral Health Reimbursement</t>
  </si>
  <si>
    <t>Time or
Description</t>
  </si>
  <si>
    <t>2-3 hrs</t>
  </si>
  <si>
    <t>Medical Reimbursements</t>
  </si>
  <si>
    <t>Behavioral Health Reimbursements</t>
  </si>
  <si>
    <t>Personnel Expenses</t>
  </si>
  <si>
    <t>Operating/Clinic Expenses</t>
  </si>
  <si>
    <t>Total (Reimbursements - Expenses)</t>
  </si>
  <si>
    <t>Estimated Annual Expenses and Reimbursements</t>
  </si>
  <si>
    <t>Fringe benefits (17%)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</si>
</sst>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164" fontId="0" fillId="0" borderId="0" xfId="0" applyNumberFormat="1"/>
    <xf numFmtId="0" fontId="0" fillId="0" borderId="0" xfId="0" applyFon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Font="1" applyBorder="1"/>
    <xf numFmtId="0" fontId="0" fillId="3" borderId="0" xfId="0" applyFill="1"/>
    <xf numFmtId="0" fontId="0" fillId="3" borderId="1" xfId="0" applyFill="1" applyBorder="1"/>
    <xf numFmtId="0" fontId="0" fillId="3" borderId="7" xfId="0" applyFill="1" applyBorder="1"/>
    <xf numFmtId="0" fontId="0" fillId="3" borderId="6" xfId="0" applyFill="1" applyBorder="1"/>
    <xf numFmtId="0" fontId="0" fillId="4" borderId="8" xfId="0" applyFill="1" applyBorder="1"/>
    <xf numFmtId="0" fontId="0" fillId="4" borderId="9" xfId="0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 applyAlignment="1">
      <alignment horizontal="center"/>
    </xf>
    <xf numFmtId="0" fontId="0" fillId="3" borderId="0" xfId="0" applyFont="1" applyFill="1"/>
    <xf numFmtId="0" fontId="0" fillId="3" borderId="7" xfId="0" applyFont="1" applyFill="1" applyBorder="1"/>
    <xf numFmtId="164" fontId="0" fillId="0" borderId="1" xfId="1" applyNumberFormat="1" applyFont="1" applyBorder="1"/>
    <xf numFmtId="164" fontId="0" fillId="0" borderId="6" xfId="1" applyNumberFormat="1" applyFont="1" applyBorder="1"/>
    <xf numFmtId="0" fontId="0" fillId="0" borderId="12" xfId="0" applyBorder="1"/>
    <xf numFmtId="0" fontId="0" fillId="4" borderId="10" xfId="0" applyFill="1" applyBorder="1"/>
    <xf numFmtId="0" fontId="0" fillId="4" borderId="2" xfId="0" applyFill="1" applyBorder="1"/>
    <xf numFmtId="0" fontId="0" fillId="0" borderId="13" xfId="0" applyBorder="1"/>
    <xf numFmtId="0" fontId="0" fillId="0" borderId="14" xfId="0" applyBorder="1"/>
    <xf numFmtId="0" fontId="0" fillId="5" borderId="13" xfId="0" applyFill="1" applyBorder="1"/>
    <xf numFmtId="164" fontId="0" fillId="5" borderId="1" xfId="1" applyNumberFormat="1" applyFont="1" applyFill="1" applyBorder="1"/>
    <xf numFmtId="0" fontId="0" fillId="0" borderId="0" xfId="0" applyFill="1" applyBorder="1"/>
    <xf numFmtId="0" fontId="0" fillId="0" borderId="12" xfId="0" applyFill="1" applyBorder="1"/>
    <xf numFmtId="0" fontId="0" fillId="0" borderId="0" xfId="0" applyBorder="1"/>
    <xf numFmtId="0" fontId="0" fillId="0" borderId="5" xfId="0" applyFill="1" applyBorder="1"/>
    <xf numFmtId="0" fontId="0" fillId="6" borderId="8" xfId="0" applyFill="1" applyBorder="1" applyAlignment="1">
      <alignment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vertical="center" wrapText="1"/>
    </xf>
    <xf numFmtId="0" fontId="0" fillId="7" borderId="8" xfId="0" applyFill="1" applyBorder="1"/>
    <xf numFmtId="0" fontId="0" fillId="6" borderId="8" xfId="0" applyFill="1" applyBorder="1"/>
    <xf numFmtId="0" fontId="0" fillId="6" borderId="9" xfId="0" applyFill="1" applyBorder="1"/>
    <xf numFmtId="44" fontId="0" fillId="6" borderId="10" xfId="0" applyNumberFormat="1" applyFill="1" applyBorder="1"/>
    <xf numFmtId="0" fontId="0" fillId="7" borderId="5" xfId="0" applyFill="1" applyBorder="1"/>
    <xf numFmtId="0" fontId="0" fillId="7" borderId="7" xfId="0" applyFill="1" applyBorder="1"/>
    <xf numFmtId="164" fontId="0" fillId="7" borderId="6" xfId="0" applyNumberFormat="1" applyFill="1" applyBorder="1"/>
    <xf numFmtId="0" fontId="0" fillId="3" borderId="0" xfId="0" applyFill="1" applyBorder="1"/>
    <xf numFmtId="0" fontId="0" fillId="4" borderId="7" xfId="0" applyFill="1" applyBorder="1" applyAlignment="1">
      <alignment horizontal="center"/>
    </xf>
    <xf numFmtId="0" fontId="0" fillId="4" borderId="7" xfId="0" applyFill="1" applyBorder="1"/>
    <xf numFmtId="0" fontId="0" fillId="0" borderId="7" xfId="0" applyFill="1" applyBorder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7" borderId="10" xfId="0" applyFill="1" applyBorder="1"/>
    <xf numFmtId="0" fontId="0" fillId="0" borderId="11" xfId="0" applyBorder="1"/>
    <xf numFmtId="0" fontId="0" fillId="2" borderId="1" xfId="0" applyFill="1" applyBorder="1"/>
    <xf numFmtId="0" fontId="0" fillId="3" borderId="10" xfId="0" applyFill="1" applyBorder="1"/>
    <xf numFmtId="44" fontId="0" fillId="0" borderId="1" xfId="1" applyFont="1" applyBorder="1"/>
    <xf numFmtId="44" fontId="0" fillId="0" borderId="6" xfId="1" applyFont="1" applyBorder="1"/>
    <xf numFmtId="0" fontId="0" fillId="0" borderId="7" xfId="0" applyFont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/>
    <xf numFmtId="0" fontId="0" fillId="8" borderId="0" xfId="0" applyFill="1"/>
    <xf numFmtId="44" fontId="0" fillId="8" borderId="1" xfId="1" applyFont="1" applyFill="1" applyBorder="1"/>
    <xf numFmtId="0" fontId="0" fillId="8" borderId="7" xfId="0" applyFill="1" applyBorder="1" applyAlignment="1">
      <alignment horizontal="center"/>
    </xf>
    <xf numFmtId="0" fontId="0" fillId="8" borderId="7" xfId="0" applyFill="1" applyBorder="1"/>
    <xf numFmtId="44" fontId="0" fillId="8" borderId="6" xfId="1" applyFont="1" applyFill="1" applyBorder="1"/>
    <xf numFmtId="0" fontId="0" fillId="8" borderId="0" xfId="0" applyFill="1" applyAlignment="1">
      <alignment horizontal="center"/>
    </xf>
    <xf numFmtId="0" fontId="0" fillId="8" borderId="0" xfId="0" applyFont="1" applyFill="1" applyAlignment="1">
      <alignment horizontal="center"/>
    </xf>
    <xf numFmtId="0" fontId="0" fillId="8" borderId="7" xfId="0" applyFont="1" applyFill="1" applyBorder="1" applyAlignment="1">
      <alignment horizontal="center"/>
    </xf>
    <xf numFmtId="0" fontId="0" fillId="10" borderId="5" xfId="0" applyFill="1" applyBorder="1"/>
    <xf numFmtId="44" fontId="0" fillId="10" borderId="6" xfId="1" applyFont="1" applyFill="1" applyBorder="1"/>
    <xf numFmtId="0" fontId="0" fillId="9" borderId="8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8" borderId="15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wrapText="1"/>
    </xf>
    <xf numFmtId="0" fontId="0" fillId="8" borderId="14" xfId="0" applyFill="1" applyBorder="1" applyAlignment="1">
      <alignment horizontal="center" wrapText="1"/>
    </xf>
    <xf numFmtId="0" fontId="0" fillId="8" borderId="4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8" borderId="15" xfId="0" applyFill="1" applyBorder="1" applyAlignment="1">
      <alignment horizontal="center" vertical="center"/>
    </xf>
    <xf numFmtId="0" fontId="0" fillId="8" borderId="14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0" fillId="0" borderId="0" xfId="0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4" borderId="8" xfId="0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D10" sqref="D10"/>
    </sheetView>
  </sheetViews>
  <sheetFormatPr defaultRowHeight="15" x14ac:dyDescent="0.25"/>
  <cols>
    <col min="1" max="1" width="28.7109375" customWidth="1"/>
    <col min="2" max="2" width="19.42578125" customWidth="1"/>
  </cols>
  <sheetData>
    <row r="1" spans="1:2" ht="16.5" thickTop="1" thickBot="1" x14ac:dyDescent="0.3">
      <c r="A1" s="68" t="s">
        <v>69</v>
      </c>
      <c r="B1" s="69"/>
    </row>
    <row r="2" spans="1:2" ht="15.75" thickTop="1" x14ac:dyDescent="0.25">
      <c r="A2" s="20" t="s">
        <v>66</v>
      </c>
      <c r="B2" s="53">
        <f>'Proforma Worksheet'!C14</f>
        <v>0</v>
      </c>
    </row>
    <row r="3" spans="1:2" x14ac:dyDescent="0.25">
      <c r="A3" s="20" t="s">
        <v>67</v>
      </c>
      <c r="B3" s="53"/>
    </row>
    <row r="4" spans="1:2" x14ac:dyDescent="0.25">
      <c r="A4" s="20"/>
      <c r="B4" s="53"/>
    </row>
    <row r="5" spans="1:2" x14ac:dyDescent="0.25">
      <c r="A5" s="20" t="s">
        <v>64</v>
      </c>
      <c r="B5" s="53">
        <f>SUM('Proforma Worksheet'!G27:G29,'Proforma Worksheet'!G31:G33,'Proforma Worksheet'!G35:G38)*52</f>
        <v>0</v>
      </c>
    </row>
    <row r="6" spans="1:2" ht="15.75" thickBot="1" x14ac:dyDescent="0.3">
      <c r="A6" s="4" t="s">
        <v>65</v>
      </c>
      <c r="B6" s="54">
        <f>SUM('Proforma Worksheet'!G43:G45,'Proforma Worksheet'!G47:G50,'Proforma Worksheet'!G52,'Proforma Worksheet'!G54,'Proforma Worksheet'!G56,'Proforma Worksheet'!G58,)*52</f>
        <v>0</v>
      </c>
    </row>
    <row r="7" spans="1:2" ht="16.5" thickTop="1" thickBot="1" x14ac:dyDescent="0.3">
      <c r="A7" s="66" t="s">
        <v>68</v>
      </c>
      <c r="B7" s="67">
        <f>((B5+B6)-(B2+B3))</f>
        <v>0</v>
      </c>
    </row>
    <row r="8" spans="1:2" ht="15.75" thickTop="1" x14ac:dyDescent="0.25"/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abSelected="1" workbookViewId="0">
      <selection activeCell="C36" sqref="C36"/>
    </sheetView>
  </sheetViews>
  <sheetFormatPr defaultRowHeight="15" x14ac:dyDescent="0.25"/>
  <cols>
    <col min="1" max="1" width="28.140625" customWidth="1"/>
    <col min="2" max="2" width="13" customWidth="1"/>
    <col min="3" max="3" width="24" customWidth="1"/>
    <col min="4" max="4" width="18.28515625" customWidth="1"/>
    <col min="5" max="5" width="24.5703125" customWidth="1"/>
    <col min="6" max="6" width="14" customWidth="1"/>
    <col min="7" max="7" width="21.7109375" customWidth="1"/>
  </cols>
  <sheetData>
    <row r="1" spans="1:3" ht="46.5" thickTop="1" thickBot="1" x14ac:dyDescent="0.3">
      <c r="A1" s="31" t="s">
        <v>44</v>
      </c>
      <c r="B1" s="32" t="s">
        <v>43</v>
      </c>
      <c r="C1" s="33" t="s">
        <v>45</v>
      </c>
    </row>
    <row r="2" spans="1:3" ht="15.75" thickTop="1" x14ac:dyDescent="0.25">
      <c r="A2" s="28" t="s">
        <v>16</v>
      </c>
      <c r="B2" s="29"/>
      <c r="C2" s="18">
        <f>B2*'Provider Cost'!B3</f>
        <v>0</v>
      </c>
    </row>
    <row r="3" spans="1:3" x14ac:dyDescent="0.25">
      <c r="A3" s="28" t="s">
        <v>17</v>
      </c>
      <c r="B3" s="29"/>
      <c r="C3" s="18">
        <f>B3*'Provider Cost'!B4</f>
        <v>0</v>
      </c>
    </row>
    <row r="4" spans="1:3" x14ac:dyDescent="0.25">
      <c r="A4" s="28" t="s">
        <v>18</v>
      </c>
      <c r="B4" s="29"/>
      <c r="C4" s="18">
        <f>B4*'Provider Cost'!B5</f>
        <v>0</v>
      </c>
    </row>
    <row r="5" spans="1:3" x14ac:dyDescent="0.25">
      <c r="A5" s="28" t="s">
        <v>24</v>
      </c>
      <c r="B5" s="29"/>
      <c r="C5" s="18">
        <f>B5*'Provider Cost'!B6</f>
        <v>0</v>
      </c>
    </row>
    <row r="6" spans="1:3" x14ac:dyDescent="0.25">
      <c r="A6" s="28" t="s">
        <v>11</v>
      </c>
      <c r="B6" s="29"/>
      <c r="C6" s="18">
        <f>B6*'Provider Cost'!B7</f>
        <v>0</v>
      </c>
    </row>
    <row r="7" spans="1:3" x14ac:dyDescent="0.25">
      <c r="A7" s="28" t="s">
        <v>12</v>
      </c>
      <c r="B7" s="27"/>
      <c r="C7" s="18">
        <f>B7*'Provider Cost'!B8</f>
        <v>0</v>
      </c>
    </row>
    <row r="8" spans="1:3" x14ac:dyDescent="0.25">
      <c r="A8" s="28" t="s">
        <v>13</v>
      </c>
      <c r="B8" s="29"/>
      <c r="C8" s="18">
        <f>B8*'Provider Cost'!B9</f>
        <v>0</v>
      </c>
    </row>
    <row r="9" spans="1:3" x14ac:dyDescent="0.25">
      <c r="A9" s="28" t="s">
        <v>14</v>
      </c>
      <c r="B9" s="29"/>
      <c r="C9" s="18">
        <f>B9*'Provider Cost'!B10</f>
        <v>0</v>
      </c>
    </row>
    <row r="10" spans="1:3" x14ac:dyDescent="0.25">
      <c r="A10" s="28" t="s">
        <v>15</v>
      </c>
      <c r="B10" s="29"/>
      <c r="C10" s="18">
        <f>B10*'Provider Cost'!B11</f>
        <v>0</v>
      </c>
    </row>
    <row r="11" spans="1:3" x14ac:dyDescent="0.25">
      <c r="A11" s="28" t="s">
        <v>19</v>
      </c>
      <c r="B11" s="29"/>
      <c r="C11" s="18">
        <f>B11*'Provider Cost'!B12</f>
        <v>0</v>
      </c>
    </row>
    <row r="12" spans="1:3" ht="15.75" thickBot="1" x14ac:dyDescent="0.3">
      <c r="A12" s="30" t="s">
        <v>25</v>
      </c>
      <c r="B12" s="6"/>
      <c r="C12" s="19">
        <f>B12*'Provider Cost'!B13</f>
        <v>0</v>
      </c>
    </row>
    <row r="13" spans="1:3" ht="16.5" thickTop="1" thickBot="1" x14ac:dyDescent="0.3">
      <c r="A13" s="35" t="s">
        <v>70</v>
      </c>
      <c r="B13" s="36"/>
      <c r="C13" s="37">
        <f>0.17*SUM(C2:C6,C8,C9,C10)</f>
        <v>0</v>
      </c>
    </row>
    <row r="14" spans="1:3" ht="16.5" thickTop="1" thickBot="1" x14ac:dyDescent="0.3">
      <c r="A14" s="38" t="s">
        <v>46</v>
      </c>
      <c r="B14" s="39"/>
      <c r="C14" s="40">
        <f>SUM(C2:C13)</f>
        <v>0</v>
      </c>
    </row>
    <row r="15" spans="1:3" ht="16.5" thickTop="1" thickBot="1" x14ac:dyDescent="0.3"/>
    <row r="16" spans="1:3" ht="16.5" thickTop="1" thickBot="1" x14ac:dyDescent="0.3">
      <c r="A16" s="35" t="s">
        <v>52</v>
      </c>
      <c r="B16" s="48" t="s">
        <v>54</v>
      </c>
    </row>
    <row r="17" spans="1:7" ht="15.75" thickTop="1" x14ac:dyDescent="0.25">
      <c r="A17" s="20" t="s">
        <v>5</v>
      </c>
      <c r="B17" s="3"/>
    </row>
    <row r="18" spans="1:7" x14ac:dyDescent="0.25">
      <c r="A18" s="20" t="s">
        <v>23</v>
      </c>
      <c r="B18" s="3"/>
    </row>
    <row r="19" spans="1:7" x14ac:dyDescent="0.25">
      <c r="A19" s="20" t="s">
        <v>53</v>
      </c>
      <c r="B19" s="3"/>
    </row>
    <row r="20" spans="1:7" ht="15.75" thickBot="1" x14ac:dyDescent="0.3">
      <c r="A20" s="20" t="s">
        <v>55</v>
      </c>
      <c r="B20" s="3"/>
    </row>
    <row r="21" spans="1:7" ht="16.5" thickTop="1" thickBot="1" x14ac:dyDescent="0.3">
      <c r="A21" s="34" t="s">
        <v>56</v>
      </c>
      <c r="B21" s="49">
        <f>SUM(B17:B20)</f>
        <v>0</v>
      </c>
    </row>
    <row r="22" spans="1:7" ht="16.5" thickTop="1" thickBot="1" x14ac:dyDescent="0.3">
      <c r="A22" s="44"/>
      <c r="B22" s="44"/>
      <c r="C22" s="6"/>
      <c r="D22" s="6"/>
      <c r="E22" s="6"/>
      <c r="F22" s="6"/>
      <c r="G22" s="6"/>
    </row>
    <row r="23" spans="1:7" ht="16.5" thickTop="1" thickBot="1" x14ac:dyDescent="0.3">
      <c r="A23" s="82" t="s">
        <v>60</v>
      </c>
      <c r="B23" s="82"/>
      <c r="C23" s="82"/>
      <c r="D23" s="82"/>
      <c r="E23" s="82"/>
      <c r="F23" s="82"/>
      <c r="G23" s="83"/>
    </row>
    <row r="24" spans="1:7" ht="14.25" customHeight="1" thickTop="1" x14ac:dyDescent="0.25">
      <c r="A24" s="92" t="s">
        <v>47</v>
      </c>
      <c r="B24" s="78" t="s">
        <v>3</v>
      </c>
      <c r="C24" s="74" t="s">
        <v>48</v>
      </c>
      <c r="D24" s="74" t="s">
        <v>49</v>
      </c>
      <c r="E24" s="74" t="s">
        <v>50</v>
      </c>
      <c r="F24" s="76" t="s">
        <v>51</v>
      </c>
      <c r="G24" s="78" t="s">
        <v>57</v>
      </c>
    </row>
    <row r="25" spans="1:7" ht="28.15" customHeight="1" thickBot="1" x14ac:dyDescent="0.3">
      <c r="A25" s="93"/>
      <c r="B25" s="79"/>
      <c r="C25" s="75"/>
      <c r="D25" s="75"/>
      <c r="E25" s="75"/>
      <c r="F25" s="77"/>
      <c r="G25" s="79"/>
    </row>
    <row r="26" spans="1:7" ht="15.75" thickTop="1" x14ac:dyDescent="0.25">
      <c r="A26" s="86" t="s">
        <v>0</v>
      </c>
      <c r="B26" s="72"/>
      <c r="C26" s="72"/>
      <c r="D26" s="72"/>
      <c r="E26" s="72"/>
      <c r="F26" s="72"/>
      <c r="G26" s="73"/>
    </row>
    <row r="27" spans="1:7" x14ac:dyDescent="0.25">
      <c r="A27" s="45">
        <v>99203</v>
      </c>
      <c r="B27" s="29">
        <v>30</v>
      </c>
      <c r="C27" s="27"/>
      <c r="D27" s="29"/>
      <c r="E27" s="27"/>
      <c r="F27" s="29">
        <f>((C27*D27)+E27)</f>
        <v>0</v>
      </c>
      <c r="G27" s="53">
        <f>SUM(((F27*(B$17/100)*('Revenue by CPT'!C5))+(F27*(B$18/100)*('Revenue by CPT'!D5))+(F27*(B$19/100)*('Revenue by CPT'!E5))+(F27*(B$20/100)*('Revenue by CPT'!F5))))</f>
        <v>0</v>
      </c>
    </row>
    <row r="28" spans="1:7" x14ac:dyDescent="0.25">
      <c r="A28" s="45">
        <v>99204</v>
      </c>
      <c r="B28" s="29">
        <v>45</v>
      </c>
      <c r="C28" s="27"/>
      <c r="E28" s="27"/>
      <c r="F28">
        <f>((C28*D28)+E28)</f>
        <v>0</v>
      </c>
      <c r="G28" s="53">
        <f>SUM(((F28*(B$17/100)*('Revenue by CPT'!C6))+(F28*(B$18/100)*('Revenue by CPT'!D6))+(F28*(B$19/100)*('Revenue by CPT'!E6))+(F28*(B$20/100)*('Revenue by CPT'!F6))))</f>
        <v>0</v>
      </c>
    </row>
    <row r="29" spans="1:7" ht="15.75" thickBot="1" x14ac:dyDescent="0.3">
      <c r="A29" s="46">
        <v>99205</v>
      </c>
      <c r="B29" s="6">
        <v>60</v>
      </c>
      <c r="C29" s="44"/>
      <c r="D29" s="6"/>
      <c r="E29" s="44"/>
      <c r="F29" s="6">
        <f>((C29*D29)+E29)</f>
        <v>0</v>
      </c>
      <c r="G29" s="54">
        <f>SUM(((F29*(B$17/100)*('Revenue by CPT'!C7))+(F29*(B$18/100)*('Revenue by CPT'!D7))+(F29*(B$19/100)*('Revenue by CPT'!E7))+(F29*(B$20/100)*('Revenue by CPT'!F7))))</f>
        <v>0</v>
      </c>
    </row>
    <row r="30" spans="1:7" ht="15.75" thickTop="1" x14ac:dyDescent="0.25">
      <c r="A30" s="87" t="s">
        <v>1</v>
      </c>
      <c r="B30" s="87"/>
      <c r="C30" s="87"/>
      <c r="D30" s="87"/>
      <c r="E30" s="87"/>
      <c r="F30" s="87"/>
      <c r="G30" s="88"/>
    </row>
    <row r="31" spans="1:7" x14ac:dyDescent="0.25">
      <c r="A31" s="56">
        <v>99243</v>
      </c>
      <c r="B31" s="57">
        <v>40</v>
      </c>
      <c r="C31" s="57"/>
      <c r="D31" s="58"/>
      <c r="E31" s="57"/>
      <c r="F31" s="58">
        <f>((C31*D31)+E31)</f>
        <v>0</v>
      </c>
      <c r="G31" s="59">
        <f>SUM(((F31*(B$17/100)*('Revenue by CPT'!C6))+(F31*(B$18/100)*('Revenue by CPT'!D6))+(F31*(B$19/100)*('Revenue by CPT'!E9))+(F31*(B$20/100)*('Revenue by CPT'!F9))))</f>
        <v>0</v>
      </c>
    </row>
    <row r="32" spans="1:7" x14ac:dyDescent="0.25">
      <c r="A32" s="56">
        <v>99244</v>
      </c>
      <c r="B32" s="57">
        <v>60</v>
      </c>
      <c r="C32" s="57"/>
      <c r="D32" s="58"/>
      <c r="E32" s="57"/>
      <c r="F32" s="58">
        <f>((C32*D32)+E32)</f>
        <v>0</v>
      </c>
      <c r="G32" s="59">
        <f>SUM(((F32*(B$17/100)*('Revenue by CPT'!C7))+(F32*(B$18/100)*('Revenue by CPT'!D7))+(F32*(B$19/100)*('Revenue by CPT'!E10))+(F32*(B$20/100)*('Revenue by CPT'!F10))))</f>
        <v>0</v>
      </c>
    </row>
    <row r="33" spans="1:7" ht="15.75" thickBot="1" x14ac:dyDescent="0.3">
      <c r="A33" s="60">
        <v>99245</v>
      </c>
      <c r="B33" s="61">
        <v>80</v>
      </c>
      <c r="C33" s="61"/>
      <c r="D33" s="61"/>
      <c r="E33" s="61"/>
      <c r="F33" s="61">
        <f>((C33*D33)+E33)</f>
        <v>0</v>
      </c>
      <c r="G33" s="62">
        <f>SUM(((F33*(B$17/100)*('Revenue by CPT'!C7))+(F33*(B$18/100)*('Revenue by CPT'!D7))+(F33*(B$19/100)*('Revenue by CPT'!E11))+(F33*(B$20/100)*('Revenue by CPT'!F11))))</f>
        <v>0</v>
      </c>
    </row>
    <row r="34" spans="1:7" ht="15.75" thickTop="1" x14ac:dyDescent="0.25">
      <c r="A34" s="89" t="s">
        <v>4</v>
      </c>
      <c r="B34" s="90"/>
      <c r="C34" s="90"/>
      <c r="D34" s="90"/>
      <c r="E34" s="90"/>
      <c r="F34" s="90"/>
      <c r="G34" s="91"/>
    </row>
    <row r="35" spans="1:7" x14ac:dyDescent="0.25">
      <c r="A35" s="45">
        <v>99211</v>
      </c>
      <c r="B35" s="29">
        <v>5</v>
      </c>
      <c r="C35" s="27"/>
      <c r="E35" s="27"/>
      <c r="F35">
        <f>((C35*D35)+E35)</f>
        <v>0</v>
      </c>
      <c r="G35" s="53">
        <f>SUM(((F35*(B$17/100)*('Revenue by CPT'!C13))+(F35*(B$18/100)*('Revenue by CPT'!D13))+(F35*(B$19/100)*('Revenue by CPT'!E13))+(F35*(B$20/100)*('Revenue by CPT'!F13))))</f>
        <v>0</v>
      </c>
    </row>
    <row r="36" spans="1:7" x14ac:dyDescent="0.25">
      <c r="A36" s="45">
        <v>99213</v>
      </c>
      <c r="B36" s="29">
        <v>15</v>
      </c>
      <c r="C36" s="27"/>
      <c r="E36" s="27"/>
      <c r="F36">
        <f>((C36*D36)+E36)</f>
        <v>0</v>
      </c>
      <c r="G36" s="53">
        <f>SUM(((F36*(B$17/100)*('Revenue by CPT'!C14))+(F36*(B$18/100)*('Revenue by CPT'!D14))+(F36*(B$19/100)*('Revenue by CPT'!E14))+(F36*(B$20/100)*('Revenue by CPT'!F14))))</f>
        <v>0</v>
      </c>
    </row>
    <row r="37" spans="1:7" x14ac:dyDescent="0.25">
      <c r="A37" s="45">
        <v>99214</v>
      </c>
      <c r="B37" s="29">
        <v>25</v>
      </c>
      <c r="C37" s="27"/>
      <c r="E37" s="27"/>
      <c r="F37">
        <f>((C37*D37)+E37)</f>
        <v>0</v>
      </c>
      <c r="G37" s="53">
        <f>SUM(((F37*(B$17/100)*('Revenue by CPT'!C15))+(F37*(B$18/100)*('Revenue by CPT'!D15))+(F37*(B$19/100)*('Revenue by CPT'!E15))+(F37*(B$20/100)*('Revenue by CPT'!F15))))</f>
        <v>0</v>
      </c>
    </row>
    <row r="38" spans="1:7" ht="15.75" thickBot="1" x14ac:dyDescent="0.3">
      <c r="A38" s="46">
        <v>99215</v>
      </c>
      <c r="B38" s="6">
        <v>40</v>
      </c>
      <c r="C38" s="44"/>
      <c r="D38" s="6"/>
      <c r="E38" s="44"/>
      <c r="F38" s="6">
        <f>((C38*D38)+E38)</f>
        <v>0</v>
      </c>
      <c r="G38" s="54">
        <f>SUM(((F38*(B$17/100)*('Revenue by CPT'!C16))+(F38*(B$18/100)*('Revenue by CPT'!D16))+(F38*(B$19/100)*('Revenue by CPT'!E16))+(F38*(B$20/100)*('Revenue by CPT'!F16))))</f>
        <v>0</v>
      </c>
    </row>
    <row r="39" spans="1:7" ht="16.5" thickTop="1" thickBot="1" x14ac:dyDescent="0.3">
      <c r="A39" s="84" t="s">
        <v>61</v>
      </c>
      <c r="B39" s="85"/>
      <c r="C39" s="82"/>
      <c r="D39" s="82"/>
      <c r="E39" s="82"/>
      <c r="F39" s="82"/>
      <c r="G39" s="83"/>
    </row>
    <row r="40" spans="1:7" ht="15.75" thickTop="1" x14ac:dyDescent="0.25">
      <c r="A40" s="92" t="s">
        <v>47</v>
      </c>
      <c r="B40" s="94" t="s">
        <v>62</v>
      </c>
      <c r="C40" s="74" t="s">
        <v>48</v>
      </c>
      <c r="D40" s="74" t="s">
        <v>49</v>
      </c>
      <c r="E40" s="74" t="s">
        <v>50</v>
      </c>
      <c r="F40" s="76" t="s">
        <v>51</v>
      </c>
      <c r="G40" s="78" t="s">
        <v>57</v>
      </c>
    </row>
    <row r="41" spans="1:7" ht="25.9" customHeight="1" thickBot="1" x14ac:dyDescent="0.3">
      <c r="A41" s="93"/>
      <c r="B41" s="79"/>
      <c r="C41" s="75"/>
      <c r="D41" s="75"/>
      <c r="E41" s="75"/>
      <c r="F41" s="77"/>
      <c r="G41" s="79"/>
    </row>
    <row r="42" spans="1:7" ht="15.75" customHeight="1" thickTop="1" x14ac:dyDescent="0.25">
      <c r="A42" s="80" t="s">
        <v>30</v>
      </c>
      <c r="B42" s="80"/>
      <c r="C42" s="80"/>
      <c r="D42" s="80"/>
      <c r="E42" s="80"/>
      <c r="F42" s="80"/>
      <c r="G42" s="81"/>
    </row>
    <row r="43" spans="1:7" x14ac:dyDescent="0.25">
      <c r="A43" s="47">
        <v>90832</v>
      </c>
      <c r="B43" s="29" t="s">
        <v>35</v>
      </c>
      <c r="C43" s="27"/>
      <c r="E43" s="27"/>
      <c r="F43">
        <f>((C43*D43)+E43)</f>
        <v>0</v>
      </c>
      <c r="G43" s="53">
        <f>SUM(((F43*(B$17/100)*('Revenue by CPT'!C20))+(F43*(B$18/100)*('Revenue by CPT'!D20))+(F43*(B$19/100)*('Revenue by CPT'!E20))+(F43*(B$20/100)*('Revenue by CPT'!F20))))</f>
        <v>0</v>
      </c>
    </row>
    <row r="44" spans="1:7" x14ac:dyDescent="0.25">
      <c r="A44" s="47">
        <v>90834</v>
      </c>
      <c r="B44" s="29" t="s">
        <v>36</v>
      </c>
      <c r="C44" s="27"/>
      <c r="E44" s="27"/>
      <c r="F44">
        <f>((C44*D44)+E44)</f>
        <v>0</v>
      </c>
      <c r="G44" s="53">
        <f>SUM(((F44*(B$17/100)*('Revenue by CPT'!C21))+(F44*(B$18/100)*('Revenue by CPT'!D21))+(F44*(B$19/100)*('Revenue by CPT'!E21))+(F44*(B$20/100)*('Revenue by CPT'!F21))))</f>
        <v>0</v>
      </c>
    </row>
    <row r="45" spans="1:7" ht="15.75" thickBot="1" x14ac:dyDescent="0.3">
      <c r="A45" s="55">
        <v>90837</v>
      </c>
      <c r="B45" s="6" t="s">
        <v>37</v>
      </c>
      <c r="C45" s="44"/>
      <c r="D45" s="6"/>
      <c r="E45" s="44"/>
      <c r="F45" s="6">
        <f>((C45*D45)+E45)</f>
        <v>0</v>
      </c>
      <c r="G45" s="54">
        <f>SUM(((F45*(B$17/100)*('Revenue by CPT'!C22))+(F45*(B$18/100)*('Revenue by CPT'!D22))+(F45*(B$19/100)*('Revenue by CPT'!E22))+(F45*(B$20/100)*('Revenue by CPT'!F22))))</f>
        <v>0</v>
      </c>
    </row>
    <row r="46" spans="1:7" ht="15.75" thickTop="1" x14ac:dyDescent="0.25">
      <c r="A46" s="70" t="s">
        <v>31</v>
      </c>
      <c r="B46" s="70"/>
      <c r="C46" s="70"/>
      <c r="D46" s="70"/>
      <c r="E46" s="70"/>
      <c r="F46" s="70"/>
      <c r="G46" s="71"/>
    </row>
    <row r="47" spans="1:7" x14ac:dyDescent="0.25">
      <c r="A47" s="63">
        <v>90846</v>
      </c>
      <c r="B47" s="57" t="s">
        <v>32</v>
      </c>
      <c r="C47" s="57"/>
      <c r="D47" s="58"/>
      <c r="E47" s="57"/>
      <c r="F47" s="58">
        <f>((C47*D47)+E47)</f>
        <v>0</v>
      </c>
      <c r="G47" s="59">
        <f>SUM(((F47*(B$17/100)*('Revenue by CPT'!C24))+(F47*(B$18/100)*('Revenue by CPT'!D24))+(F47*(B$19/100)*('Revenue by CPT'!E24))+(F47*(B$20/100)*('Revenue by CPT'!F24))))</f>
        <v>0</v>
      </c>
    </row>
    <row r="48" spans="1:7" x14ac:dyDescent="0.25">
      <c r="A48" s="64">
        <v>90847</v>
      </c>
      <c r="B48" s="57" t="s">
        <v>33</v>
      </c>
      <c r="C48" s="57"/>
      <c r="D48" s="58"/>
      <c r="E48" s="57"/>
      <c r="F48" s="58">
        <f>((C48*D48)+E48)</f>
        <v>0</v>
      </c>
      <c r="G48" s="59">
        <f>SUM(((F48*(B$17/100)*('Revenue by CPT'!C25))+(F48*(B$18/100)*('Revenue by CPT'!D25))+(F48*(B$19/100)*('Revenue by CPT'!E25))+(F48*(B$20/100)*('Revenue by CPT'!F25))))</f>
        <v>0</v>
      </c>
    </row>
    <row r="49" spans="1:7" x14ac:dyDescent="0.25">
      <c r="A49" s="63">
        <v>90849</v>
      </c>
      <c r="B49" s="57" t="s">
        <v>28</v>
      </c>
      <c r="C49" s="57"/>
      <c r="D49" s="58"/>
      <c r="E49" s="57"/>
      <c r="F49" s="58">
        <f>((C49*D49)+E49)</f>
        <v>0</v>
      </c>
      <c r="G49" s="59">
        <f>SUM(((F49*(B$17/100)*('Revenue by CPT'!C26))+(F49*(B$18/100)*('Revenue by CPT'!D26))+(F49*(B$19/100)*('Revenue by CPT'!E26))+(F49*(B$20/100)*('Revenue by CPT'!F26))))</f>
        <v>0</v>
      </c>
    </row>
    <row r="50" spans="1:7" ht="15.75" thickBot="1" x14ac:dyDescent="0.3">
      <c r="A50" s="65">
        <v>90887</v>
      </c>
      <c r="B50" s="61" t="s">
        <v>38</v>
      </c>
      <c r="C50" s="61"/>
      <c r="D50" s="61"/>
      <c r="E50" s="61"/>
      <c r="F50" s="61">
        <f>((C50*D50)+E50)</f>
        <v>0</v>
      </c>
      <c r="G50" s="62">
        <f>SUM(((F50*(B$17/100)*('Revenue by CPT'!C27))+(F50*(B$18/100)*('Revenue by CPT'!D27))+(F50*(B$19/100)*('Revenue by CPT'!E27))+(F50*(B$20/100)*('Revenue by CPT'!F27))))</f>
        <v>0</v>
      </c>
    </row>
    <row r="51" spans="1:7" ht="15.75" thickTop="1" x14ac:dyDescent="0.25">
      <c r="A51" s="72" t="s">
        <v>26</v>
      </c>
      <c r="B51" s="72"/>
      <c r="C51" s="72"/>
      <c r="D51" s="72"/>
      <c r="E51" s="72"/>
      <c r="F51" s="72"/>
      <c r="G51" s="73"/>
    </row>
    <row r="52" spans="1:7" ht="15.75" thickBot="1" x14ac:dyDescent="0.3">
      <c r="A52" s="46">
        <v>90853</v>
      </c>
      <c r="B52" s="6"/>
      <c r="C52" s="44"/>
      <c r="D52" s="6"/>
      <c r="E52" s="44"/>
      <c r="F52" s="6">
        <f>((C52*D52)+E52)</f>
        <v>0</v>
      </c>
      <c r="G52" s="54">
        <f>SUM(((F52*(B$17/100)*('Revenue by CPT'!C29))+(F52*(B$18/100)*('Revenue by CPT'!D29))+(F52*(B$19/100)*('Revenue by CPT'!E29))+(F52*(B$20/100)*('Revenue by CPT'!F29))))</f>
        <v>0</v>
      </c>
    </row>
    <row r="53" spans="1:7" ht="15.75" thickTop="1" x14ac:dyDescent="0.25">
      <c r="A53" s="70" t="s">
        <v>39</v>
      </c>
      <c r="B53" s="70"/>
      <c r="C53" s="70"/>
      <c r="D53" s="70"/>
      <c r="E53" s="70"/>
      <c r="F53" s="70"/>
      <c r="G53" s="71"/>
    </row>
    <row r="54" spans="1:7" ht="15.75" thickBot="1" x14ac:dyDescent="0.3">
      <c r="A54" s="60">
        <v>90785</v>
      </c>
      <c r="B54" s="61"/>
      <c r="C54" s="61"/>
      <c r="D54" s="61"/>
      <c r="E54" s="61"/>
      <c r="F54" s="61">
        <f>((C54*D54)+E54)</f>
        <v>0</v>
      </c>
      <c r="G54" s="62">
        <f>SUM(((F54*(B$17/100)*('Revenue by CPT'!C31))+(F54*(B$18/100)*('Revenue by CPT'!D31))+(F54*(B$19/100)*('Revenue by CPT'!E31))+(F54*(B$20/100)*('Revenue by CPT'!F31))))</f>
        <v>0</v>
      </c>
    </row>
    <row r="55" spans="1:7" ht="15.75" thickTop="1" x14ac:dyDescent="0.25">
      <c r="A55" s="72" t="s">
        <v>40</v>
      </c>
      <c r="B55" s="72"/>
      <c r="C55" s="72"/>
      <c r="D55" s="72"/>
      <c r="E55" s="72"/>
      <c r="F55" s="72"/>
      <c r="G55" s="73"/>
    </row>
    <row r="56" spans="1:7" ht="15.75" thickBot="1" x14ac:dyDescent="0.3">
      <c r="A56" s="46">
        <v>90791</v>
      </c>
      <c r="B56" s="6"/>
      <c r="C56" s="44"/>
      <c r="D56" s="6"/>
      <c r="E56" s="44"/>
      <c r="F56" s="6">
        <f>((C56*D56)+E56)</f>
        <v>0</v>
      </c>
      <c r="G56" s="54">
        <f>SUM(((F56*(B$17/100)*('Revenue by CPT'!C33))+(F56*(B$18/100)*('Revenue by CPT'!D33))+(F56*(B$19/100)*('Revenue by CPT'!E33))+(F56*(B$20/100)*('Revenue by CPT'!F33))))</f>
        <v>0</v>
      </c>
    </row>
    <row r="57" spans="1:7" ht="15.75" thickTop="1" x14ac:dyDescent="0.25">
      <c r="A57" s="70" t="s">
        <v>22</v>
      </c>
      <c r="B57" s="70"/>
      <c r="C57" s="70"/>
      <c r="D57" s="70"/>
      <c r="E57" s="70"/>
      <c r="F57" s="70"/>
      <c r="G57" s="71"/>
    </row>
    <row r="58" spans="1:7" ht="15.75" thickBot="1" x14ac:dyDescent="0.3">
      <c r="A58" s="60" t="s">
        <v>27</v>
      </c>
      <c r="B58" s="61" t="s">
        <v>63</v>
      </c>
      <c r="C58" s="61"/>
      <c r="D58" s="61"/>
      <c r="E58" s="61"/>
      <c r="F58" s="61">
        <f>((C58*D58)+E58)</f>
        <v>0</v>
      </c>
      <c r="G58" s="62">
        <f>SUM(((F58*(B$17/100)*('Revenue by CPT'!C35))+(F58*(B$18/100)*('Revenue by CPT'!D35))+(F58*(B$19/100)*('Revenue by CPT'!E35))+(F58*(B$20/100)*('Revenue by CPT'!F35))))</f>
        <v>0</v>
      </c>
    </row>
    <row r="59" spans="1:7" ht="15.75" thickTop="1" x14ac:dyDescent="0.25"/>
  </sheetData>
  <mergeCells count="25">
    <mergeCell ref="A23:G23"/>
    <mergeCell ref="A39:G39"/>
    <mergeCell ref="C24:C25"/>
    <mergeCell ref="D24:D25"/>
    <mergeCell ref="E24:E25"/>
    <mergeCell ref="F24:F25"/>
    <mergeCell ref="G24:G25"/>
    <mergeCell ref="A26:G26"/>
    <mergeCell ref="A30:G30"/>
    <mergeCell ref="A34:G34"/>
    <mergeCell ref="B24:B25"/>
    <mergeCell ref="A24:A25"/>
    <mergeCell ref="A53:G53"/>
    <mergeCell ref="A55:G55"/>
    <mergeCell ref="A57:G57"/>
    <mergeCell ref="A51:G51"/>
    <mergeCell ref="D40:D41"/>
    <mergeCell ref="E40:E41"/>
    <mergeCell ref="F40:F41"/>
    <mergeCell ref="G40:G41"/>
    <mergeCell ref="A42:G42"/>
    <mergeCell ref="A46:G46"/>
    <mergeCell ref="A40:A41"/>
    <mergeCell ref="B40:B41"/>
    <mergeCell ref="C40:C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10" workbookViewId="0">
      <selection activeCell="H24" sqref="H24"/>
    </sheetView>
  </sheetViews>
  <sheetFormatPr defaultRowHeight="15" x14ac:dyDescent="0.25"/>
  <cols>
    <col min="1" max="1" width="12.28515625" customWidth="1"/>
    <col min="2" max="2" width="12.5703125" customWidth="1"/>
    <col min="3" max="3" width="12.140625" customWidth="1"/>
    <col min="4" max="4" width="13" customWidth="1"/>
    <col min="5" max="6" width="12.42578125" customWidth="1"/>
  </cols>
  <sheetData>
    <row r="1" spans="1:6" x14ac:dyDescent="0.25">
      <c r="A1" s="99" t="s">
        <v>41</v>
      </c>
      <c r="B1" s="99"/>
      <c r="C1" s="99"/>
      <c r="D1" s="99"/>
      <c r="E1" s="99"/>
      <c r="F1" s="51"/>
    </row>
    <row r="2" spans="1:6" ht="15.75" thickBot="1" x14ac:dyDescent="0.3">
      <c r="A2" s="100" t="s">
        <v>29</v>
      </c>
      <c r="B2" s="100"/>
      <c r="C2" s="100"/>
      <c r="D2" s="100"/>
      <c r="E2" s="100"/>
      <c r="F2" s="11"/>
    </row>
    <row r="3" spans="1:6" ht="16.5" thickTop="1" thickBot="1" x14ac:dyDescent="0.3">
      <c r="A3" s="42" t="s">
        <v>2</v>
      </c>
      <c r="B3" s="42" t="s">
        <v>42</v>
      </c>
      <c r="C3" s="42" t="s">
        <v>5</v>
      </c>
      <c r="D3" s="43" t="s">
        <v>23</v>
      </c>
      <c r="E3" s="42" t="s">
        <v>6</v>
      </c>
      <c r="F3" s="15" t="s">
        <v>58</v>
      </c>
    </row>
    <row r="4" spans="1:6" ht="15.75" thickTop="1" x14ac:dyDescent="0.25">
      <c r="A4" t="s">
        <v>0</v>
      </c>
      <c r="E4" s="50"/>
      <c r="F4" s="3"/>
    </row>
    <row r="5" spans="1:6" x14ac:dyDescent="0.25">
      <c r="A5">
        <v>99203</v>
      </c>
      <c r="B5">
        <v>30</v>
      </c>
      <c r="C5">
        <v>95</v>
      </c>
      <c r="D5">
        <v>110</v>
      </c>
      <c r="E5" s="29">
        <v>115</v>
      </c>
      <c r="F5" s="3">
        <v>240</v>
      </c>
    </row>
    <row r="6" spans="1:6" x14ac:dyDescent="0.25">
      <c r="A6">
        <v>99204</v>
      </c>
      <c r="B6">
        <v>45</v>
      </c>
      <c r="C6">
        <v>145</v>
      </c>
      <c r="D6">
        <v>165</v>
      </c>
      <c r="E6" s="29">
        <v>175</v>
      </c>
      <c r="F6" s="3">
        <v>370</v>
      </c>
    </row>
    <row r="7" spans="1:6" ht="15.75" thickBot="1" x14ac:dyDescent="0.3">
      <c r="A7" s="6">
        <v>99205</v>
      </c>
      <c r="B7" s="6">
        <v>60</v>
      </c>
      <c r="C7" s="6">
        <v>180</v>
      </c>
      <c r="D7" s="6">
        <v>210</v>
      </c>
      <c r="E7" s="6">
        <v>215</v>
      </c>
      <c r="F7" s="5">
        <v>470</v>
      </c>
    </row>
    <row r="8" spans="1:6" ht="15.75" thickTop="1" x14ac:dyDescent="0.25">
      <c r="A8" s="8" t="s">
        <v>1</v>
      </c>
      <c r="B8" s="8"/>
      <c r="C8" s="8"/>
      <c r="D8" s="8"/>
      <c r="E8" s="41"/>
      <c r="F8" s="9"/>
    </row>
    <row r="9" spans="1:6" x14ac:dyDescent="0.25">
      <c r="A9" s="8">
        <v>99243</v>
      </c>
      <c r="B9" s="8">
        <v>40</v>
      </c>
      <c r="C9" s="8" t="s">
        <v>20</v>
      </c>
      <c r="D9" s="8" t="s">
        <v>20</v>
      </c>
      <c r="E9" s="41">
        <v>125</v>
      </c>
      <c r="F9" s="9">
        <v>270</v>
      </c>
    </row>
    <row r="10" spans="1:6" x14ac:dyDescent="0.25">
      <c r="A10" s="8">
        <v>99244</v>
      </c>
      <c r="B10" s="8">
        <v>60</v>
      </c>
      <c r="C10" s="8" t="s">
        <v>20</v>
      </c>
      <c r="D10" s="8" t="s">
        <v>20</v>
      </c>
      <c r="E10" s="41">
        <v>190</v>
      </c>
      <c r="F10" s="9">
        <v>410</v>
      </c>
    </row>
    <row r="11" spans="1:6" ht="15.75" thickBot="1" x14ac:dyDescent="0.3">
      <c r="A11" s="10">
        <v>99245</v>
      </c>
      <c r="B11" s="10">
        <v>80</v>
      </c>
      <c r="C11" s="10" t="s">
        <v>20</v>
      </c>
      <c r="D11" s="10" t="s">
        <v>20</v>
      </c>
      <c r="E11" s="10">
        <v>230</v>
      </c>
      <c r="F11" s="11">
        <v>510</v>
      </c>
    </row>
    <row r="12" spans="1:6" ht="15.75" thickTop="1" x14ac:dyDescent="0.25">
      <c r="A12" t="s">
        <v>4</v>
      </c>
      <c r="E12" s="29"/>
      <c r="F12" s="3"/>
    </row>
    <row r="13" spans="1:6" x14ac:dyDescent="0.25">
      <c r="A13">
        <v>99211</v>
      </c>
      <c r="B13">
        <v>5</v>
      </c>
      <c r="C13">
        <v>15</v>
      </c>
      <c r="D13">
        <v>20</v>
      </c>
      <c r="E13" s="29">
        <v>20</v>
      </c>
      <c r="F13" s="3">
        <v>50</v>
      </c>
    </row>
    <row r="14" spans="1:6" x14ac:dyDescent="0.25">
      <c r="A14">
        <v>99213</v>
      </c>
      <c r="B14">
        <v>15</v>
      </c>
      <c r="C14">
        <v>65</v>
      </c>
      <c r="D14">
        <v>75</v>
      </c>
      <c r="E14" s="29">
        <v>80</v>
      </c>
      <c r="F14" s="3">
        <v>160</v>
      </c>
    </row>
    <row r="15" spans="1:6" x14ac:dyDescent="0.25">
      <c r="A15">
        <v>99214</v>
      </c>
      <c r="B15">
        <v>25</v>
      </c>
      <c r="C15">
        <v>95</v>
      </c>
      <c r="D15">
        <v>110</v>
      </c>
      <c r="E15" s="29">
        <v>115</v>
      </c>
      <c r="F15" s="3">
        <v>240</v>
      </c>
    </row>
    <row r="16" spans="1:6" ht="15.75" thickBot="1" x14ac:dyDescent="0.3">
      <c r="A16">
        <v>99215</v>
      </c>
      <c r="B16">
        <v>40</v>
      </c>
      <c r="C16">
        <v>125</v>
      </c>
      <c r="D16">
        <v>145</v>
      </c>
      <c r="E16" s="29">
        <v>150</v>
      </c>
      <c r="F16" s="5">
        <v>330</v>
      </c>
    </row>
    <row r="17" spans="1:6" ht="16.5" thickTop="1" thickBot="1" x14ac:dyDescent="0.3">
      <c r="A17" s="101" t="s">
        <v>21</v>
      </c>
      <c r="B17" s="102"/>
      <c r="C17" s="102"/>
      <c r="D17" s="102"/>
      <c r="E17" s="102"/>
      <c r="F17" s="52"/>
    </row>
    <row r="18" spans="1:6" ht="16.5" thickTop="1" thickBot="1" x14ac:dyDescent="0.3">
      <c r="A18" s="12"/>
      <c r="B18" s="13" t="s">
        <v>34</v>
      </c>
      <c r="C18" s="13" t="s">
        <v>5</v>
      </c>
      <c r="D18" s="14" t="s">
        <v>23</v>
      </c>
      <c r="E18" s="13" t="s">
        <v>6</v>
      </c>
      <c r="F18" s="21"/>
    </row>
    <row r="19" spans="1:6" ht="15.75" thickTop="1" x14ac:dyDescent="0.25">
      <c r="A19" s="103" t="s">
        <v>30</v>
      </c>
      <c r="B19" s="103"/>
      <c r="C19" s="103"/>
      <c r="D19" s="103"/>
      <c r="E19" s="103"/>
      <c r="F19" s="3"/>
    </row>
    <row r="20" spans="1:6" x14ac:dyDescent="0.25">
      <c r="A20" s="2">
        <v>90832</v>
      </c>
      <c r="B20" t="s">
        <v>35</v>
      </c>
      <c r="C20">
        <v>50</v>
      </c>
      <c r="D20">
        <v>65</v>
      </c>
      <c r="E20" s="29">
        <v>60</v>
      </c>
      <c r="F20" s="3">
        <v>150</v>
      </c>
    </row>
    <row r="21" spans="1:6" x14ac:dyDescent="0.25">
      <c r="A21" s="2">
        <v>90834</v>
      </c>
      <c r="B21" t="s">
        <v>36</v>
      </c>
      <c r="C21">
        <v>70</v>
      </c>
      <c r="D21">
        <v>90</v>
      </c>
      <c r="E21" s="29">
        <v>80</v>
      </c>
      <c r="F21" s="3">
        <v>200</v>
      </c>
    </row>
    <row r="22" spans="1:6" ht="15.75" thickBot="1" x14ac:dyDescent="0.3">
      <c r="A22" s="7">
        <v>90837</v>
      </c>
      <c r="B22" s="6" t="s">
        <v>37</v>
      </c>
      <c r="C22" s="6">
        <v>100</v>
      </c>
      <c r="D22" s="6">
        <v>135</v>
      </c>
      <c r="E22" s="6">
        <v>120</v>
      </c>
      <c r="F22" s="5">
        <v>300</v>
      </c>
    </row>
    <row r="23" spans="1:6" ht="15.75" thickTop="1" x14ac:dyDescent="0.25">
      <c r="A23" s="104" t="s">
        <v>31</v>
      </c>
      <c r="B23" s="104"/>
      <c r="C23" s="104"/>
      <c r="D23" s="104"/>
      <c r="E23" s="104"/>
      <c r="F23" s="9"/>
    </row>
    <row r="24" spans="1:6" x14ac:dyDescent="0.25">
      <c r="A24" s="8">
        <v>90846</v>
      </c>
      <c r="B24" s="8" t="s">
        <v>32</v>
      </c>
      <c r="C24" s="8">
        <v>55</v>
      </c>
      <c r="D24" s="8">
        <v>110</v>
      </c>
      <c r="E24" s="41">
        <v>65</v>
      </c>
      <c r="F24" s="9">
        <v>240</v>
      </c>
    </row>
    <row r="25" spans="1:6" x14ac:dyDescent="0.25">
      <c r="A25" s="16">
        <v>90847</v>
      </c>
      <c r="B25" s="8" t="s">
        <v>33</v>
      </c>
      <c r="C25" s="8">
        <v>60</v>
      </c>
      <c r="D25" s="8">
        <v>115</v>
      </c>
      <c r="E25" s="41">
        <v>70</v>
      </c>
      <c r="F25" s="9">
        <v>250</v>
      </c>
    </row>
    <row r="26" spans="1:6" x14ac:dyDescent="0.25">
      <c r="A26" s="8">
        <v>90849</v>
      </c>
      <c r="B26" s="8" t="s">
        <v>28</v>
      </c>
      <c r="C26" s="8">
        <v>30</v>
      </c>
      <c r="D26" s="8">
        <v>32</v>
      </c>
      <c r="E26" s="41">
        <v>35</v>
      </c>
      <c r="F26" s="9">
        <v>35</v>
      </c>
    </row>
    <row r="27" spans="1:6" ht="15.75" thickBot="1" x14ac:dyDescent="0.3">
      <c r="A27" s="17">
        <v>90887</v>
      </c>
      <c r="B27" s="10" t="s">
        <v>38</v>
      </c>
      <c r="C27" s="10">
        <v>135</v>
      </c>
      <c r="D27" s="10">
        <v>90</v>
      </c>
      <c r="E27" s="10">
        <v>160</v>
      </c>
      <c r="F27" s="11">
        <v>200</v>
      </c>
    </row>
    <row r="28" spans="1:6" ht="15.75" thickTop="1" x14ac:dyDescent="0.25">
      <c r="A28" t="s">
        <v>26</v>
      </c>
      <c r="E28" s="29"/>
      <c r="F28" s="3"/>
    </row>
    <row r="29" spans="1:6" ht="15.75" thickBot="1" x14ac:dyDescent="0.3">
      <c r="A29" s="6">
        <v>90853</v>
      </c>
      <c r="B29" s="6"/>
      <c r="C29" s="6">
        <v>10</v>
      </c>
      <c r="D29" s="6">
        <v>25</v>
      </c>
      <c r="E29" s="6">
        <v>10</v>
      </c>
      <c r="F29" s="5">
        <v>60</v>
      </c>
    </row>
    <row r="30" spans="1:6" ht="15.75" thickTop="1" x14ac:dyDescent="0.25">
      <c r="A30" s="95" t="s">
        <v>39</v>
      </c>
      <c r="B30" s="95"/>
      <c r="C30" s="8"/>
      <c r="D30" s="8"/>
      <c r="E30" s="41"/>
      <c r="F30" s="9"/>
    </row>
    <row r="31" spans="1:6" ht="15.75" thickBot="1" x14ac:dyDescent="0.3">
      <c r="A31" s="10">
        <v>90785</v>
      </c>
      <c r="B31" s="10"/>
      <c r="C31" s="10">
        <v>10</v>
      </c>
      <c r="D31" s="10">
        <v>10</v>
      </c>
      <c r="E31" s="10">
        <v>13</v>
      </c>
      <c r="F31" s="11">
        <v>15</v>
      </c>
    </row>
    <row r="32" spans="1:6" ht="15.75" thickTop="1" x14ac:dyDescent="0.25">
      <c r="A32" s="96" t="s">
        <v>40</v>
      </c>
      <c r="B32" s="96"/>
      <c r="E32" s="29"/>
      <c r="F32" s="3"/>
    </row>
    <row r="33" spans="1:6" ht="15.75" thickBot="1" x14ac:dyDescent="0.3">
      <c r="A33" s="6">
        <v>90791</v>
      </c>
      <c r="B33" s="6"/>
      <c r="C33" s="6">
        <v>105</v>
      </c>
      <c r="D33" s="6">
        <v>140</v>
      </c>
      <c r="E33" s="6">
        <v>120</v>
      </c>
      <c r="F33" s="5">
        <v>310</v>
      </c>
    </row>
    <row r="34" spans="1:6" ht="15.75" thickTop="1" x14ac:dyDescent="0.25">
      <c r="A34" s="97" t="s">
        <v>59</v>
      </c>
      <c r="B34" s="97"/>
      <c r="C34" s="97"/>
      <c r="D34" s="97"/>
      <c r="E34" s="97"/>
      <c r="F34" s="98"/>
    </row>
    <row r="35" spans="1:6" ht="15.75" thickBot="1" x14ac:dyDescent="0.3">
      <c r="A35" s="10" t="s">
        <v>27</v>
      </c>
      <c r="B35" s="10"/>
      <c r="C35" s="10">
        <v>90</v>
      </c>
      <c r="D35" s="10">
        <v>90</v>
      </c>
      <c r="E35" s="10">
        <v>100</v>
      </c>
      <c r="F35" s="11">
        <v>140</v>
      </c>
    </row>
    <row r="36" spans="1:6" ht="15.75" thickTop="1" x14ac:dyDescent="0.25">
      <c r="F36" s="29"/>
    </row>
    <row r="37" spans="1:6" x14ac:dyDescent="0.25">
      <c r="F37" s="29"/>
    </row>
    <row r="38" spans="1:6" x14ac:dyDescent="0.25">
      <c r="F38" s="29"/>
    </row>
    <row r="39" spans="1:6" x14ac:dyDescent="0.25">
      <c r="F39" s="29"/>
    </row>
    <row r="40" spans="1:6" x14ac:dyDescent="0.25">
      <c r="F40" s="29"/>
    </row>
    <row r="41" spans="1:6" x14ac:dyDescent="0.25">
      <c r="F41" s="29"/>
    </row>
    <row r="42" spans="1:6" x14ac:dyDescent="0.25">
      <c r="F42" s="29"/>
    </row>
    <row r="43" spans="1:6" x14ac:dyDescent="0.25">
      <c r="F43" s="29"/>
    </row>
    <row r="44" spans="1:6" x14ac:dyDescent="0.25">
      <c r="F44" s="29"/>
    </row>
    <row r="45" spans="1:6" x14ac:dyDescent="0.25">
      <c r="F45" s="29"/>
    </row>
    <row r="46" spans="1:6" x14ac:dyDescent="0.25">
      <c r="F46" s="29"/>
    </row>
    <row r="47" spans="1:6" x14ac:dyDescent="0.25">
      <c r="F47" s="29"/>
    </row>
    <row r="48" spans="1:6" x14ac:dyDescent="0.25">
      <c r="F48" s="29"/>
    </row>
    <row r="49" spans="6:6" x14ac:dyDescent="0.25">
      <c r="F49" s="29"/>
    </row>
    <row r="50" spans="6:6" x14ac:dyDescent="0.25">
      <c r="F50" s="29"/>
    </row>
    <row r="51" spans="6:6" x14ac:dyDescent="0.25">
      <c r="F51" s="29"/>
    </row>
    <row r="52" spans="6:6" x14ac:dyDescent="0.25">
      <c r="F52" s="29"/>
    </row>
    <row r="53" spans="6:6" x14ac:dyDescent="0.25">
      <c r="F53" s="29"/>
    </row>
    <row r="54" spans="6:6" x14ac:dyDescent="0.25">
      <c r="F54" s="29"/>
    </row>
    <row r="55" spans="6:6" x14ac:dyDescent="0.25">
      <c r="F55" s="29"/>
    </row>
    <row r="56" spans="6:6" x14ac:dyDescent="0.25">
      <c r="F56" s="29"/>
    </row>
    <row r="57" spans="6:6" x14ac:dyDescent="0.25">
      <c r="F57" s="29"/>
    </row>
    <row r="58" spans="6:6" x14ac:dyDescent="0.25">
      <c r="F58" s="29"/>
    </row>
    <row r="59" spans="6:6" x14ac:dyDescent="0.25">
      <c r="F59" s="29"/>
    </row>
    <row r="60" spans="6:6" x14ac:dyDescent="0.25">
      <c r="F60" s="29"/>
    </row>
    <row r="61" spans="6:6" x14ac:dyDescent="0.25">
      <c r="F61" s="29"/>
    </row>
    <row r="62" spans="6:6" x14ac:dyDescent="0.25">
      <c r="F62" s="29"/>
    </row>
    <row r="63" spans="6:6" x14ac:dyDescent="0.25">
      <c r="F63" s="29"/>
    </row>
    <row r="64" spans="6:6" x14ac:dyDescent="0.25">
      <c r="F64" s="29"/>
    </row>
    <row r="65" spans="6:6" x14ac:dyDescent="0.25">
      <c r="F65" s="29"/>
    </row>
    <row r="66" spans="6:6" x14ac:dyDescent="0.25">
      <c r="F66" s="29"/>
    </row>
  </sheetData>
  <mergeCells count="8">
    <mergeCell ref="A30:B30"/>
    <mergeCell ref="A32:B32"/>
    <mergeCell ref="A34:F34"/>
    <mergeCell ref="A1:E1"/>
    <mergeCell ref="A2:E2"/>
    <mergeCell ref="A17:E17"/>
    <mergeCell ref="A19:E19"/>
    <mergeCell ref="A23:E23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A3" sqref="A3:A13"/>
    </sheetView>
  </sheetViews>
  <sheetFormatPr defaultRowHeight="15" x14ac:dyDescent="0.25"/>
  <cols>
    <col min="1" max="1" width="27.140625" customWidth="1"/>
    <col min="2" max="2" width="14.85546875" customWidth="1"/>
    <col min="3" max="3" width="14.7109375" customWidth="1"/>
  </cols>
  <sheetData>
    <row r="1" spans="1:3" ht="16.5" thickTop="1" thickBot="1" x14ac:dyDescent="0.3">
      <c r="A1" s="105" t="s">
        <v>10</v>
      </c>
      <c r="B1" s="82"/>
      <c r="C1" s="83"/>
    </row>
    <row r="2" spans="1:3" ht="16.5" thickTop="1" thickBot="1" x14ac:dyDescent="0.3">
      <c r="A2" s="22" t="s">
        <v>7</v>
      </c>
      <c r="B2" s="21" t="s">
        <v>8</v>
      </c>
      <c r="C2" s="21" t="s">
        <v>9</v>
      </c>
    </row>
    <row r="3" spans="1:3" ht="15.75" thickTop="1" x14ac:dyDescent="0.25">
      <c r="A3" s="23" t="s">
        <v>16</v>
      </c>
      <c r="B3" s="18">
        <v>220000</v>
      </c>
      <c r="C3" s="18">
        <f t="shared" ref="C3:C8" si="0">B3*0.1</f>
        <v>22000</v>
      </c>
    </row>
    <row r="4" spans="1:3" x14ac:dyDescent="0.25">
      <c r="A4" s="25" t="s">
        <v>17</v>
      </c>
      <c r="B4" s="26">
        <v>275000</v>
      </c>
      <c r="C4" s="26">
        <f t="shared" si="0"/>
        <v>27500</v>
      </c>
    </row>
    <row r="5" spans="1:3" x14ac:dyDescent="0.25">
      <c r="A5" s="23" t="s">
        <v>18</v>
      </c>
      <c r="B5" s="18">
        <v>250000</v>
      </c>
      <c r="C5" s="18">
        <f t="shared" si="0"/>
        <v>25000</v>
      </c>
    </row>
    <row r="6" spans="1:3" x14ac:dyDescent="0.25">
      <c r="A6" s="25" t="s">
        <v>24</v>
      </c>
      <c r="B6" s="26">
        <v>110000</v>
      </c>
      <c r="C6" s="26">
        <f t="shared" si="0"/>
        <v>11000</v>
      </c>
    </row>
    <row r="7" spans="1:3" x14ac:dyDescent="0.25">
      <c r="A7" s="23" t="s">
        <v>11</v>
      </c>
      <c r="B7" s="18">
        <v>75000</v>
      </c>
      <c r="C7" s="18">
        <f t="shared" si="0"/>
        <v>7500</v>
      </c>
    </row>
    <row r="8" spans="1:3" x14ac:dyDescent="0.25">
      <c r="A8" s="25" t="s">
        <v>12</v>
      </c>
      <c r="B8" s="26">
        <v>32000</v>
      </c>
      <c r="C8" s="26">
        <f t="shared" si="0"/>
        <v>3200</v>
      </c>
    </row>
    <row r="9" spans="1:3" x14ac:dyDescent="0.25">
      <c r="A9" s="23" t="s">
        <v>13</v>
      </c>
      <c r="B9" s="18">
        <v>70000</v>
      </c>
      <c r="C9" s="18">
        <f>B9*0.1</f>
        <v>7000</v>
      </c>
    </row>
    <row r="10" spans="1:3" x14ac:dyDescent="0.25">
      <c r="A10" s="25" t="s">
        <v>14</v>
      </c>
      <c r="B10" s="26">
        <v>60000</v>
      </c>
      <c r="C10" s="26">
        <f>B10*0.1</f>
        <v>6000</v>
      </c>
    </row>
    <row r="11" spans="1:3" x14ac:dyDescent="0.25">
      <c r="A11" s="23" t="s">
        <v>15</v>
      </c>
      <c r="B11" s="18">
        <v>50000</v>
      </c>
      <c r="C11" s="18">
        <f>B11*0.1</f>
        <v>5000</v>
      </c>
    </row>
    <row r="12" spans="1:3" x14ac:dyDescent="0.25">
      <c r="A12" s="25" t="s">
        <v>19</v>
      </c>
      <c r="B12" s="26">
        <v>40000</v>
      </c>
      <c r="C12" s="26">
        <f>B12*0.1</f>
        <v>4000</v>
      </c>
    </row>
    <row r="13" spans="1:3" ht="15.75" thickBot="1" x14ac:dyDescent="0.3">
      <c r="A13" s="24" t="s">
        <v>25</v>
      </c>
      <c r="B13" s="19">
        <v>35000</v>
      </c>
      <c r="C13" s="19">
        <f>B13*0.1</f>
        <v>3500</v>
      </c>
    </row>
    <row r="14" spans="1:3" ht="15.75" thickTop="1" x14ac:dyDescent="0.25">
      <c r="C14" s="1"/>
    </row>
    <row r="15" spans="1:3" x14ac:dyDescent="0.25">
      <c r="C15" s="1"/>
    </row>
    <row r="16" spans="1:3" x14ac:dyDescent="0.25">
      <c r="C16" s="1"/>
    </row>
    <row r="17" spans="3:3" x14ac:dyDescent="0.25">
      <c r="C17" s="1"/>
    </row>
    <row r="18" spans="3:3" x14ac:dyDescent="0.25">
      <c r="C18" s="1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Annual Totals</vt:lpstr>
      <vt:lpstr>Proforma Worksheet</vt:lpstr>
      <vt:lpstr>Revenue by CPT</vt:lpstr>
      <vt:lpstr>Provider Cost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Jackman</dc:creator>
  <cp:lastModifiedBy>%username%</cp:lastModifiedBy>
  <dcterms:created xsi:type="dcterms:W3CDTF">2019-09-30T00:57:18Z</dcterms:created>
  <dcterms:modified xsi:type="dcterms:W3CDTF">2019-10-10T20:16:07Z</dcterms:modified>
</cp:coreProperties>
</file>